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lerce\Desktop\DM Bulk Migration Toolkit\Example Communications\"/>
    </mc:Choice>
  </mc:AlternateContent>
  <bookViews>
    <workbookView xWindow="0" yWindow="0" windowWidth="23040" windowHeight="11220"/>
  </bookViews>
  <sheets>
    <sheet name="Summary Date Tracker" sheetId="1" r:id="rId1"/>
  </sheets>
  <definedNames>
    <definedName name="__xlnm.Print_Area_2">#REF!</definedName>
    <definedName name="__xlnm.Print_Area_3">#REF!</definedName>
    <definedName name="__xlnm.Print_Area_4">#REF!</definedName>
    <definedName name="_1Excel_BuiltIn_Print_Area_4">#REF!</definedName>
    <definedName name="Excel_BuiltIn_Print_Area">#REF!</definedName>
    <definedName name="Excel_BuiltIn_Print_Titles_2">#REF!</definedName>
  </definedNames>
  <calcPr calcId="162913"/>
</workbook>
</file>

<file path=xl/calcChain.xml><?xml version="1.0" encoding="utf-8"?>
<calcChain xmlns="http://schemas.openxmlformats.org/spreadsheetml/2006/main">
  <c r="N28" i="1" l="1"/>
  <c r="N29" i="1"/>
  <c r="G29" i="1" s="1"/>
  <c r="N30" i="1"/>
  <c r="I30" i="1" s="1"/>
  <c r="N31" i="1"/>
  <c r="N32" i="1"/>
  <c r="N33" i="1"/>
  <c r="N34" i="1"/>
  <c r="N35" i="1"/>
  <c r="N36" i="1"/>
  <c r="N37" i="1"/>
  <c r="N38" i="1"/>
  <c r="N27" i="1"/>
  <c r="E27" i="1" s="1"/>
  <c r="D27" i="1"/>
  <c r="I27" i="1"/>
  <c r="K27" i="1"/>
  <c r="D28" i="1"/>
  <c r="E28" i="1"/>
  <c r="G28" i="1"/>
  <c r="I28" i="1"/>
  <c r="K28" i="1"/>
  <c r="L28" i="1"/>
  <c r="O28" i="1"/>
  <c r="D29" i="1"/>
  <c r="E29" i="1"/>
  <c r="I29" i="1"/>
  <c r="K29" i="1"/>
  <c r="L29" i="1"/>
  <c r="E30" i="1"/>
  <c r="G30" i="1"/>
  <c r="L30" i="1"/>
  <c r="O30" i="1"/>
  <c r="K30" i="1" l="1"/>
  <c r="D30" i="1"/>
  <c r="O29" i="1"/>
  <c r="O27" i="1"/>
  <c r="G27" i="1"/>
  <c r="L27" i="1"/>
  <c r="O38" i="1"/>
  <c r="L38" i="1"/>
  <c r="K38" i="1"/>
  <c r="I38" i="1"/>
  <c r="G38" i="1"/>
  <c r="E38" i="1"/>
  <c r="D38" i="1"/>
  <c r="O37" i="1"/>
  <c r="L37" i="1"/>
  <c r="K37" i="1"/>
  <c r="I37" i="1"/>
  <c r="G37" i="1"/>
  <c r="E37" i="1"/>
  <c r="D37" i="1"/>
  <c r="O36" i="1"/>
  <c r="L36" i="1"/>
  <c r="K36" i="1"/>
  <c r="I36" i="1"/>
  <c r="G36" i="1"/>
  <c r="E36" i="1"/>
  <c r="D36" i="1"/>
  <c r="O35" i="1"/>
  <c r="L35" i="1"/>
  <c r="K35" i="1"/>
  <c r="I35" i="1"/>
  <c r="G35" i="1"/>
  <c r="E35" i="1"/>
  <c r="D35" i="1"/>
  <c r="O34" i="1"/>
  <c r="L34" i="1"/>
  <c r="K34" i="1"/>
  <c r="I34" i="1"/>
  <c r="G34" i="1"/>
  <c r="E34" i="1"/>
  <c r="D34" i="1"/>
  <c r="O33" i="1"/>
  <c r="L33" i="1"/>
  <c r="K33" i="1"/>
  <c r="I33" i="1"/>
  <c r="G33" i="1"/>
  <c r="E33" i="1"/>
  <c r="D33" i="1"/>
  <c r="O32" i="1"/>
  <c r="L32" i="1"/>
  <c r="K32" i="1"/>
  <c r="I32" i="1"/>
  <c r="G32" i="1"/>
  <c r="E32" i="1"/>
  <c r="D32" i="1"/>
  <c r="O31" i="1"/>
  <c r="L31" i="1"/>
  <c r="K31" i="1"/>
  <c r="I31" i="1"/>
  <c r="G31" i="1"/>
  <c r="E31" i="1"/>
  <c r="D31" i="1"/>
  <c r="C15" i="1"/>
  <c r="K15" i="1" s="1"/>
  <c r="J14" i="1"/>
  <c r="C14" i="1"/>
  <c r="Q14" i="1" s="1"/>
  <c r="C13" i="1"/>
  <c r="P13" i="1" s="1"/>
  <c r="P12" i="1"/>
  <c r="J12" i="1"/>
  <c r="E12" i="1"/>
  <c r="C12" i="1"/>
  <c r="O12" i="1" s="1"/>
  <c r="C11" i="1"/>
  <c r="K11" i="1" s="1"/>
  <c r="J10" i="1"/>
  <c r="C10" i="1"/>
  <c r="Q10" i="1" s="1"/>
  <c r="I9" i="1"/>
  <c r="C9" i="1"/>
  <c r="P9" i="1" s="1"/>
  <c r="N8" i="1"/>
  <c r="F8" i="1"/>
  <c r="C8" i="1"/>
  <c r="O8" i="1" s="1"/>
  <c r="C7" i="1"/>
  <c r="N7" i="1" s="1"/>
  <c r="C6" i="1"/>
  <c r="Q6" i="1" s="1"/>
  <c r="C5" i="1"/>
  <c r="O5" i="1" s="1"/>
  <c r="C4" i="1"/>
  <c r="E9" i="1" l="1"/>
  <c r="Q9" i="1"/>
  <c r="O7" i="1"/>
  <c r="N9" i="1"/>
  <c r="F9" i="1"/>
  <c r="O15" i="1"/>
  <c r="N14" i="1"/>
  <c r="Q13" i="1"/>
  <c r="F13" i="1"/>
  <c r="I13" i="1"/>
  <c r="N13" i="1"/>
  <c r="L12" i="1"/>
  <c r="F12" i="1"/>
  <c r="Q12" i="1"/>
  <c r="O11" i="1"/>
  <c r="N10" i="1"/>
  <c r="F10" i="1"/>
  <c r="M9" i="1"/>
  <c r="I8" i="1"/>
  <c r="P8" i="1"/>
  <c r="D8" i="1"/>
  <c r="J8" i="1"/>
  <c r="Q8" i="1"/>
  <c r="E8" i="1"/>
  <c r="L8" i="1"/>
  <c r="F7" i="1"/>
  <c r="K7" i="1"/>
  <c r="G5" i="1"/>
  <c r="J5" i="1"/>
  <c r="M6" i="1"/>
  <c r="N5" i="1"/>
  <c r="H12" i="1"/>
  <c r="M12" i="1"/>
  <c r="J13" i="1"/>
  <c r="F5" i="1"/>
  <c r="H8" i="1"/>
  <c r="M8" i="1"/>
  <c r="J9" i="1"/>
  <c r="D12" i="1"/>
  <c r="I12" i="1"/>
  <c r="N12" i="1"/>
  <c r="E13" i="1"/>
  <c r="M13" i="1"/>
  <c r="F14" i="1"/>
  <c r="N4" i="1"/>
  <c r="J4" i="1"/>
  <c r="F4" i="1"/>
  <c r="M4" i="1"/>
  <c r="I4" i="1"/>
  <c r="E4" i="1"/>
  <c r="K4" i="1"/>
  <c r="D4" i="1"/>
  <c r="L4" i="1"/>
  <c r="G4" i="1"/>
  <c r="Q4" i="1"/>
  <c r="P6" i="1"/>
  <c r="L6" i="1"/>
  <c r="F6" i="1"/>
  <c r="O6" i="1"/>
  <c r="K6" i="1"/>
  <c r="E6" i="1"/>
  <c r="J6" i="1"/>
  <c r="N6" i="1"/>
  <c r="D6" i="1"/>
  <c r="N11" i="1"/>
  <c r="J11" i="1"/>
  <c r="F11" i="1"/>
  <c r="Q11" i="1"/>
  <c r="M11" i="1"/>
  <c r="I11" i="1"/>
  <c r="E11" i="1"/>
  <c r="L11" i="1"/>
  <c r="D11" i="1"/>
  <c r="P11" i="1"/>
  <c r="H11" i="1"/>
  <c r="N15" i="1"/>
  <c r="J15" i="1"/>
  <c r="F15" i="1"/>
  <c r="Q15" i="1"/>
  <c r="M15" i="1"/>
  <c r="I15" i="1"/>
  <c r="E15" i="1"/>
  <c r="L15" i="1"/>
  <c r="D15" i="1"/>
  <c r="P15" i="1"/>
  <c r="H15" i="1"/>
  <c r="H4" i="1"/>
  <c r="Q5" i="1"/>
  <c r="M5" i="1"/>
  <c r="I5" i="1"/>
  <c r="E5" i="1"/>
  <c r="P5" i="1"/>
  <c r="L5" i="1"/>
  <c r="H5" i="1"/>
  <c r="D5" i="1"/>
  <c r="K5" i="1"/>
  <c r="I6" i="1"/>
  <c r="G11" i="1"/>
  <c r="G15" i="1"/>
  <c r="G7" i="1"/>
  <c r="P7" i="1"/>
  <c r="G10" i="1"/>
  <c r="O10" i="1"/>
  <c r="K14" i="1"/>
  <c r="Q7" i="1"/>
  <c r="L7" i="1"/>
  <c r="K10" i="1"/>
  <c r="G14" i="1"/>
  <c r="O14" i="1"/>
  <c r="D7" i="1"/>
  <c r="I7" i="1"/>
  <c r="M7" i="1"/>
  <c r="G9" i="1"/>
  <c r="K9" i="1"/>
  <c r="O9" i="1"/>
  <c r="D10" i="1"/>
  <c r="H10" i="1"/>
  <c r="L10" i="1"/>
  <c r="P10" i="1"/>
  <c r="G13" i="1"/>
  <c r="K13" i="1"/>
  <c r="O13" i="1"/>
  <c r="D14" i="1"/>
  <c r="H14" i="1"/>
  <c r="L14" i="1"/>
  <c r="P14" i="1"/>
  <c r="E7" i="1"/>
  <c r="J7" i="1"/>
  <c r="G8" i="1"/>
  <c r="K8" i="1"/>
  <c r="D9" i="1"/>
  <c r="H9" i="1"/>
  <c r="L9" i="1"/>
  <c r="E10" i="1"/>
  <c r="I10" i="1"/>
  <c r="M10" i="1"/>
  <c r="G12" i="1"/>
  <c r="K12" i="1"/>
  <c r="D13" i="1"/>
  <c r="H13" i="1"/>
  <c r="L13" i="1"/>
  <c r="E14" i="1"/>
  <c r="I14" i="1"/>
  <c r="M14" i="1"/>
</calcChain>
</file>

<file path=xl/sharedStrings.xml><?xml version="1.0" encoding="utf-8"?>
<sst xmlns="http://schemas.openxmlformats.org/spreadsheetml/2006/main" count="112" uniqueCount="88">
  <si>
    <t>Email L1</t>
  </si>
  <si>
    <t>Email L2+S1</t>
  </si>
  <si>
    <t>Email L3+S2</t>
  </si>
  <si>
    <t>Email L4+S3</t>
  </si>
  <si>
    <t>Email S4? Dates off?</t>
  </si>
  <si>
    <t>?</t>
  </si>
  <si>
    <t>Email L5?</t>
  </si>
  <si>
    <t>Email S5</t>
  </si>
  <si>
    <t>Email S6?</t>
  </si>
  <si>
    <t>Group Num</t>
  </si>
  <si>
    <t>Monday Go-Live Date</t>
  </si>
  <si>
    <t>Friday Begin Conversion Date</t>
  </si>
  <si>
    <t>Initial Comm. to Directors</t>
  </si>
  <si>
    <t>Initial Comm. to Project Liaisons</t>
  </si>
  <si>
    <t>Schedule Kick-off Meeting</t>
  </si>
  <si>
    <t>Execute Kick-Off Meeting</t>
  </si>
  <si>
    <t>Forward draft email for staff and staff presentation template</t>
  </si>
  <si>
    <t>Schedule 4 weeks Prior Meeting</t>
  </si>
  <si>
    <t>Execute 4 Weeks Prior meeting</t>
  </si>
  <si>
    <t>Forward draft email for staff on Migration Prep</t>
  </si>
  <si>
    <t>Forward draft template for flyers and reminder email</t>
  </si>
  <si>
    <t>IT send email to accounts being converted</t>
  </si>
  <si>
    <t>IT sends reminder email to accounts being converted (skip?)</t>
  </si>
  <si>
    <t>Post Migration Email Draft Sent</t>
  </si>
  <si>
    <t>Final Conversion Tips for Project Liaisons</t>
  </si>
  <si>
    <t>IT send email saying email converted to old email location</t>
  </si>
  <si>
    <t>13 weeks prior</t>
  </si>
  <si>
    <t>11-12 weeks prior</t>
  </si>
  <si>
    <t>11 weeks prior</t>
  </si>
  <si>
    <t>8 weeks prior</t>
  </si>
  <si>
    <t>7-8 weeks prior</t>
  </si>
  <si>
    <t>7 weeks prior</t>
  </si>
  <si>
    <t>4 weeks prior</t>
  </si>
  <si>
    <t>3-4 weeks prior</t>
  </si>
  <si>
    <t>2 weeks prior</t>
  </si>
  <si>
    <t>delay to 1 WEEK PRIOR</t>
  </si>
  <si>
    <t>2 days prior</t>
  </si>
  <si>
    <t>1-2 Days Prior</t>
  </si>
  <si>
    <t>1-2 Days  Prior</t>
  </si>
  <si>
    <t>End of Day Friday</t>
  </si>
  <si>
    <t>4 DAYS AFTER?</t>
  </si>
  <si>
    <t>Email Count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</si>
  <si>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</si>
  <si>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</si>
  <si>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</si>
  <si>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</si>
  <si>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</si>
  <si>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</si>
  <si>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</si>
  <si>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</si>
  <si>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</si>
  <si>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</si>
  <si>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</si>
  <si>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Email L2</t>
  </si>
  <si>
    <t>Email S1</t>
  </si>
  <si>
    <t>Email L3</t>
  </si>
  <si>
    <t>Email S2</t>
  </si>
  <si>
    <t>Email L4</t>
  </si>
  <si>
    <t>Email S3</t>
  </si>
  <si>
    <t>Email S4</t>
  </si>
  <si>
    <t>Email L5</t>
  </si>
  <si>
    <t>Target</t>
  </si>
  <si>
    <t>Email L6</t>
  </si>
  <si>
    <t>0365 to Liaisons</t>
  </si>
  <si>
    <t>Liaison to Staff</t>
  </si>
  <si>
    <t>0365 to Staff</t>
  </si>
  <si>
    <t>T minus 3 mos</t>
  </si>
  <si>
    <t>T minus 8 weeks</t>
  </si>
  <si>
    <t>T minus 4 weeks</t>
  </si>
  <si>
    <t>T minus 2 weeks</t>
  </si>
  <si>
    <t>T minus 1 wk</t>
  </si>
  <si>
    <t>T minus 2-3 days</t>
  </si>
  <si>
    <t>4:45pm Go-Live Day</t>
  </si>
  <si>
    <t>Target Go-Live</t>
  </si>
  <si>
    <t>T plus 4 Days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</si>
  <si>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</si>
  <si>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</si>
  <si>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</si>
  <si>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</si>
  <si>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</si>
  <si>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</si>
  <si>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</si>
  <si>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</si>
  <si>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Need to adjust formula</t>
  </si>
  <si>
    <t>Group 1</t>
  </si>
  <si>
    <t>Group 2</t>
  </si>
  <si>
    <t>Group 3</t>
  </si>
  <si>
    <t>Group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</si>
</sst>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5" fillId="0" borderId="0"/>
    <xf numFmtId="0" fontId="9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Alignment="1">
      <alignment horizontal="center"/>
    </xf>
    <xf numFmtId="164" fontId="2" fillId="0" borderId="0" xfId="1" applyNumberFormat="1"/>
    <xf numFmtId="0" fontId="2" fillId="0" borderId="0" xfId="1"/>
    <xf numFmtId="0" fontId="3" fillId="0" borderId="0" xfId="1" applyFont="1"/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6" fillId="0" borderId="1" xfId="1" applyFont="1" applyBorder="1" applyAlignment="1">
      <alignment horizontal="center" wrapText="1"/>
    </xf>
    <xf numFmtId="164" fontId="6" fillId="0" borderId="1" xfId="1" applyNumberFormat="1" applyFont="1" applyBorder="1" applyAlignment="1">
      <alignment wrapText="1"/>
    </xf>
    <xf numFmtId="0" fontId="6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2" fillId="0" borderId="1" xfId="1" applyNumberFormat="1" applyFill="1" applyBorder="1"/>
    <xf numFmtId="0" fontId="2" fillId="0" borderId="1" xfId="1" applyBorder="1" applyAlignment="1">
      <alignment horizontal="center"/>
    </xf>
    <xf numFmtId="164" fontId="2" fillId="0" borderId="1" xfId="1" applyNumberFormat="1" applyBorder="1"/>
    <xf numFmtId="0" fontId="4" fillId="4" borderId="0" xfId="0" applyFont="1" applyFill="1"/>
    <xf numFmtId="0" fontId="0" fillId="4" borderId="0" xfId="0" applyFill="1"/>
    <xf numFmtId="0" fontId="8" fillId="4" borderId="0" xfId="0" applyFont="1" applyFill="1"/>
    <xf numFmtId="0" fontId="0" fillId="4" borderId="0" xfId="0" applyFont="1" applyFill="1"/>
    <xf numFmtId="0" fontId="0" fillId="5" borderId="0" xfId="0" applyFill="1"/>
    <xf numFmtId="0" fontId="0" fillId="4" borderId="0" xfId="0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10" fillId="5" borderId="0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2" fillId="5" borderId="0" xfId="0" applyFont="1" applyFill="1" applyBorder="1"/>
    <xf numFmtId="0" fontId="0" fillId="4" borderId="0" xfId="0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2" fillId="5" borderId="0" xfId="0" applyFont="1" applyFill="1" applyBorder="1" applyAlignment="1">
      <alignment vertical="top"/>
    </xf>
    <xf numFmtId="0" fontId="16" fillId="0" borderId="1" xfId="1" applyFont="1" applyFill="1" applyBorder="1" applyAlignment="1">
      <alignment horizontal="center"/>
    </xf>
    <xf numFmtId="164" fontId="16" fillId="0" borderId="1" xfId="1" applyNumberFormat="1" applyFont="1" applyFill="1" applyBorder="1"/>
    <xf numFmtId="0" fontId="16" fillId="0" borderId="0" xfId="1" applyFont="1" applyFill="1"/>
    <xf numFmtId="0" fontId="16" fillId="0" borderId="0" xfId="1" applyFont="1" applyFill="1" applyAlignment="1">
      <alignment horizontal="center"/>
    </xf>
    <xf numFmtId="164" fontId="16" fillId="0" borderId="0" xfId="1" applyNumberFormat="1" applyFont="1" applyFill="1"/>
    <xf numFmtId="0" fontId="17" fillId="0" borderId="0" xfId="0" applyFont="1" applyFill="1" applyBorder="1"/>
    <xf numFmtId="16" fontId="16" fillId="0" borderId="1" xfId="0" applyNumberFormat="1" applyFont="1" applyFill="1" applyBorder="1"/>
    <xf numFmtId="16" fontId="16" fillId="0" borderId="2" xfId="0" applyNumberFormat="1" applyFont="1" applyFill="1" applyBorder="1" applyAlignment="1"/>
    <xf numFmtId="16" fontId="16" fillId="0" borderId="1" xfId="0" applyNumberFormat="1" applyFont="1" applyFill="1" applyBorder="1" applyAlignment="1"/>
    <xf numFmtId="16" fontId="16" fillId="5" borderId="1" xfId="0" applyNumberFormat="1" applyFont="1" applyFill="1" applyBorder="1"/>
    <xf numFmtId="164" fontId="5" fillId="5" borderId="1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wrapText="1"/>
    </xf>
    <xf numFmtId="164" fontId="16" fillId="5" borderId="1" xfId="1" applyNumberFormat="1" applyFont="1" applyFill="1" applyBorder="1"/>
    <xf numFmtId="164" fontId="2" fillId="5" borderId="1" xfId="1" applyNumberFormat="1" applyFill="1" applyBorder="1"/>
  </cellXfs>
  <cellStyles count="6">
    <cellStyle name="Excel Built-in Hyperlink 1" xfId="2"/>
    <cellStyle name="Excel Built-in Normal 1" xfId="3"/>
    <cellStyle name="Normal" xfId="0" builtinId="0"/>
    <cellStyle name="Normal 10 10 2" xfId="4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A1:R38"/>
  <sheetViews>
    <sheetView tabSelected="1" zoomScale="55" zoomScaleNormal="55" workbookViewId="0">
      <selection activeCell="E54" sqref="E54"/>
    </sheetView>
  </sheetViews>
  <sheetFormatPr defaultColWidth="8.88671875" defaultRowHeight="14.4" x14ac:dyDescent="0.3"/>
  <cols>
    <col min="1" max="1" width="6.5546875" style="1" customWidth="1"/>
    <col min="2" max="2" width="11.6640625" style="2" customWidth="1"/>
    <col min="3" max="3" width="21.33203125" style="2" customWidth="1"/>
    <col min="4" max="4" width="14.109375" style="3" customWidth="1"/>
    <col min="5" max="5" width="14.44140625" style="3" customWidth="1"/>
    <col min="6" max="7" width="14.109375" style="3" customWidth="1"/>
    <col min="8" max="8" width="15.6640625" style="3" customWidth="1"/>
    <col min="9" max="10" width="14.109375" style="3" customWidth="1"/>
    <col min="11" max="11" width="15.6640625" style="3" customWidth="1"/>
    <col min="12" max="17" width="14.109375" style="3" customWidth="1"/>
    <col min="18" max="19" width="8.88671875" style="3"/>
    <col min="20" max="20" width="10" style="3" bestFit="1" customWidth="1"/>
    <col min="21" max="21" width="11.77734375" style="3" bestFit="1" customWidth="1"/>
    <col min="22" max="22" width="9.77734375" style="3" bestFit="1" customWidth="1"/>
    <col min="23" max="16384" width="8.88671875" style="3"/>
  </cols>
  <sheetData>
    <row r="1" spans="1:18" x14ac:dyDescent="0.3">
      <c r="E1" s="4" t="s">
        <v>0</v>
      </c>
      <c r="F1" s="4"/>
      <c r="G1" s="4"/>
      <c r="H1" s="4" t="s">
        <v>1</v>
      </c>
      <c r="I1" s="4"/>
      <c r="J1" s="4"/>
      <c r="K1" s="4" t="s">
        <v>2</v>
      </c>
      <c r="L1" s="4" t="s">
        <v>3</v>
      </c>
      <c r="M1" s="4" t="s">
        <v>4</v>
      </c>
      <c r="N1" s="4" t="s">
        <v>5</v>
      </c>
      <c r="O1" s="4" t="s">
        <v>5</v>
      </c>
      <c r="P1" s="4" t="s">
        <v>6</v>
      </c>
      <c r="Q1" s="4" t="s">
        <v>7</v>
      </c>
      <c r="R1" s="4" t="s">
        <v>8</v>
      </c>
    </row>
    <row r="2" spans="1:18" s="7" customFormat="1" ht="84" customHeight="1" x14ac:dyDescent="0.3">
      <c r="A2" s="5" t="s">
        <v>9</v>
      </c>
      <c r="B2" s="44" t="s">
        <v>10</v>
      </c>
      <c r="C2" s="6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5" t="s">
        <v>24</v>
      </c>
      <c r="Q2" s="5" t="s">
        <v>25</v>
      </c>
    </row>
    <row r="3" spans="1:18" s="13" customFormat="1" ht="20.399999999999999" x14ac:dyDescent="0.2">
      <c r="A3" s="8"/>
      <c r="B3" s="45"/>
      <c r="C3" s="9"/>
      <c r="D3" s="10" t="s">
        <v>26</v>
      </c>
      <c r="E3" s="10" t="s">
        <v>27</v>
      </c>
      <c r="F3" s="10" t="s">
        <v>28</v>
      </c>
      <c r="G3" s="10" t="s">
        <v>29</v>
      </c>
      <c r="H3" s="10" t="s">
        <v>30</v>
      </c>
      <c r="I3" s="10" t="s">
        <v>31</v>
      </c>
      <c r="J3" s="10" t="s">
        <v>32</v>
      </c>
      <c r="K3" s="10" t="s">
        <v>33</v>
      </c>
      <c r="L3" s="10" t="s">
        <v>34</v>
      </c>
      <c r="M3" s="11" t="s">
        <v>35</v>
      </c>
      <c r="N3" s="10" t="s">
        <v>36</v>
      </c>
      <c r="O3" s="10" t="s">
        <v>37</v>
      </c>
      <c r="P3" s="10" t="s">
        <v>38</v>
      </c>
      <c r="Q3" s="10" t="s">
        <v>39</v>
      </c>
      <c r="R3" s="12" t="s">
        <v>40</v>
      </c>
    </row>
    <row r="4" spans="1:18" s="36" customFormat="1" x14ac:dyDescent="0.3">
      <c r="A4" s="34">
        <v>1</v>
      </c>
      <c r="B4" s="46">
        <v>43073</v>
      </c>
      <c r="C4" s="35">
        <f t="shared" ref="C4:C17" si="0">B4-3</f>
        <v>43070</v>
      </c>
      <c r="D4" s="35">
        <f t="shared" ref="D4:D15" si="1">C4-13*7</f>
        <v>42979</v>
      </c>
      <c r="E4" s="35">
        <f t="shared" ref="E4:E15" si="2">C4-11.5*(7)</f>
        <v>42989.5</v>
      </c>
      <c r="F4" s="35">
        <f t="shared" ref="F4:F15" si="3">C4-11*7</f>
        <v>42993</v>
      </c>
      <c r="G4" s="35">
        <f>C4-56</f>
        <v>43014</v>
      </c>
      <c r="H4" s="35">
        <f>C4-7.3*7</f>
        <v>43018.9</v>
      </c>
      <c r="I4" s="35">
        <f t="shared" ref="I4:I15" si="4">C4-7*7</f>
        <v>43021</v>
      </c>
      <c r="J4" s="35">
        <f t="shared" ref="J4:J15" si="5">C4-28</f>
        <v>43042</v>
      </c>
      <c r="K4" s="35">
        <f t="shared" ref="K4:K15" si="6">C4-3.5*7</f>
        <v>43045.5</v>
      </c>
      <c r="L4" s="35">
        <f t="shared" ref="L4:L15" si="7">C4-7*2</f>
        <v>43056</v>
      </c>
      <c r="M4" s="35">
        <f t="shared" ref="M4:M8" si="8">C4-7*2</f>
        <v>43056</v>
      </c>
      <c r="N4" s="35">
        <f t="shared" ref="N4:N15" si="9">C4-2</f>
        <v>43068</v>
      </c>
      <c r="O4" s="35">
        <v>42887</v>
      </c>
      <c r="P4" s="35">
        <v>42887</v>
      </c>
      <c r="Q4" s="35">
        <f t="shared" ref="Q4:Q15" si="10">C4</f>
        <v>43070</v>
      </c>
    </row>
    <row r="5" spans="1:18" s="36" customFormat="1" x14ac:dyDescent="0.3">
      <c r="A5" s="34">
        <v>2</v>
      </c>
      <c r="B5" s="46">
        <v>43080</v>
      </c>
      <c r="C5" s="35">
        <f t="shared" si="0"/>
        <v>43077</v>
      </c>
      <c r="D5" s="35">
        <f t="shared" si="1"/>
        <v>42986</v>
      </c>
      <c r="E5" s="35">
        <f t="shared" si="2"/>
        <v>42996.5</v>
      </c>
      <c r="F5" s="35">
        <f t="shared" si="3"/>
        <v>43000</v>
      </c>
      <c r="G5" s="35">
        <f>C5-56</f>
        <v>43021</v>
      </c>
      <c r="H5" s="35">
        <f>C5-7.3*7</f>
        <v>43025.9</v>
      </c>
      <c r="I5" s="35">
        <f t="shared" si="4"/>
        <v>43028</v>
      </c>
      <c r="J5" s="35">
        <f t="shared" si="5"/>
        <v>43049</v>
      </c>
      <c r="K5" s="35">
        <f t="shared" si="6"/>
        <v>43052.5</v>
      </c>
      <c r="L5" s="35">
        <f t="shared" si="7"/>
        <v>43063</v>
      </c>
      <c r="M5" s="35">
        <f t="shared" si="8"/>
        <v>43063</v>
      </c>
      <c r="N5" s="35">
        <f t="shared" si="9"/>
        <v>43075</v>
      </c>
      <c r="O5" s="35">
        <f>C5-2</f>
        <v>43075</v>
      </c>
      <c r="P5" s="35">
        <f t="shared" ref="P5:P15" si="11">C5-2</f>
        <v>43075</v>
      </c>
      <c r="Q5" s="35">
        <f t="shared" si="10"/>
        <v>43077</v>
      </c>
    </row>
    <row r="6" spans="1:18" s="36" customFormat="1" x14ac:dyDescent="0.3">
      <c r="A6" s="34">
        <v>3</v>
      </c>
      <c r="B6" s="46">
        <v>43087</v>
      </c>
      <c r="C6" s="35">
        <f t="shared" si="0"/>
        <v>43084</v>
      </c>
      <c r="D6" s="35">
        <f t="shared" si="1"/>
        <v>42993</v>
      </c>
      <c r="E6" s="35">
        <f t="shared" si="2"/>
        <v>43003.5</v>
      </c>
      <c r="F6" s="35">
        <f t="shared" si="3"/>
        <v>43007</v>
      </c>
      <c r="G6" s="35">
        <v>42886</v>
      </c>
      <c r="H6" s="35">
        <v>42893</v>
      </c>
      <c r="I6" s="35">
        <f t="shared" si="4"/>
        <v>43035</v>
      </c>
      <c r="J6" s="35">
        <f t="shared" si="5"/>
        <v>43056</v>
      </c>
      <c r="K6" s="35">
        <f t="shared" si="6"/>
        <v>43059.5</v>
      </c>
      <c r="L6" s="35">
        <f t="shared" si="7"/>
        <v>43070</v>
      </c>
      <c r="M6" s="35">
        <f t="shared" si="8"/>
        <v>43070</v>
      </c>
      <c r="N6" s="35">
        <f t="shared" si="9"/>
        <v>43082</v>
      </c>
      <c r="O6" s="35">
        <f t="shared" ref="O6:O15" si="12">C6-3</f>
        <v>43081</v>
      </c>
      <c r="P6" s="35">
        <f t="shared" si="11"/>
        <v>43082</v>
      </c>
      <c r="Q6" s="35">
        <f t="shared" si="10"/>
        <v>43084</v>
      </c>
    </row>
    <row r="7" spans="1:18" s="36" customFormat="1" x14ac:dyDescent="0.3">
      <c r="A7" s="34">
        <v>4</v>
      </c>
      <c r="B7" s="46">
        <v>43108</v>
      </c>
      <c r="C7" s="35">
        <f t="shared" si="0"/>
        <v>43105</v>
      </c>
      <c r="D7" s="35">
        <f t="shared" si="1"/>
        <v>43014</v>
      </c>
      <c r="E7" s="35">
        <f t="shared" si="2"/>
        <v>43024.5</v>
      </c>
      <c r="F7" s="35">
        <f t="shared" si="3"/>
        <v>43028</v>
      </c>
      <c r="G7" s="35">
        <f t="shared" ref="G7:G15" si="13">C7-56</f>
        <v>43049</v>
      </c>
      <c r="H7" s="35">
        <v>42893</v>
      </c>
      <c r="I7" s="35">
        <f t="shared" si="4"/>
        <v>43056</v>
      </c>
      <c r="J7" s="35">
        <f t="shared" si="5"/>
        <v>43077</v>
      </c>
      <c r="K7" s="35">
        <f t="shared" si="6"/>
        <v>43080.5</v>
      </c>
      <c r="L7" s="35">
        <f t="shared" si="7"/>
        <v>43091</v>
      </c>
      <c r="M7" s="35">
        <f t="shared" si="8"/>
        <v>43091</v>
      </c>
      <c r="N7" s="35">
        <f t="shared" si="9"/>
        <v>43103</v>
      </c>
      <c r="O7" s="35">
        <f t="shared" si="12"/>
        <v>43102</v>
      </c>
      <c r="P7" s="35">
        <f t="shared" si="11"/>
        <v>43103</v>
      </c>
      <c r="Q7" s="35">
        <f t="shared" si="10"/>
        <v>43105</v>
      </c>
    </row>
    <row r="8" spans="1:18" s="36" customFormat="1" x14ac:dyDescent="0.3">
      <c r="A8" s="34">
        <v>5</v>
      </c>
      <c r="B8" s="46">
        <v>43115</v>
      </c>
      <c r="C8" s="35">
        <f t="shared" si="0"/>
        <v>43112</v>
      </c>
      <c r="D8" s="35">
        <f t="shared" si="1"/>
        <v>43021</v>
      </c>
      <c r="E8" s="35">
        <f t="shared" si="2"/>
        <v>43031.5</v>
      </c>
      <c r="F8" s="35">
        <f t="shared" si="3"/>
        <v>43035</v>
      </c>
      <c r="G8" s="35">
        <f>C8-56</f>
        <v>43056</v>
      </c>
      <c r="H8" s="35">
        <f t="shared" ref="H8:H15" si="14">C8-7.3*7</f>
        <v>43060.9</v>
      </c>
      <c r="I8" s="35">
        <f t="shared" si="4"/>
        <v>43063</v>
      </c>
      <c r="J8" s="35">
        <f t="shared" si="5"/>
        <v>43084</v>
      </c>
      <c r="K8" s="35">
        <f t="shared" si="6"/>
        <v>43087.5</v>
      </c>
      <c r="L8" s="35">
        <f t="shared" si="7"/>
        <v>43098</v>
      </c>
      <c r="M8" s="35">
        <f t="shared" si="8"/>
        <v>43098</v>
      </c>
      <c r="N8" s="35">
        <f t="shared" si="9"/>
        <v>43110</v>
      </c>
      <c r="O8" s="35">
        <f t="shared" si="12"/>
        <v>43109</v>
      </c>
      <c r="P8" s="35">
        <f t="shared" si="11"/>
        <v>43110</v>
      </c>
      <c r="Q8" s="35">
        <f t="shared" si="10"/>
        <v>43112</v>
      </c>
    </row>
    <row r="9" spans="1:18" s="36" customFormat="1" x14ac:dyDescent="0.3">
      <c r="A9" s="34">
        <v>6</v>
      </c>
      <c r="B9" s="46">
        <v>43122</v>
      </c>
      <c r="C9" s="35">
        <f t="shared" si="0"/>
        <v>43119</v>
      </c>
      <c r="D9" s="35">
        <f>C9-13*7</f>
        <v>43028</v>
      </c>
      <c r="E9" s="35">
        <f t="shared" si="2"/>
        <v>43038.5</v>
      </c>
      <c r="F9" s="35">
        <f>C9-11*7</f>
        <v>43042</v>
      </c>
      <c r="G9" s="35">
        <f t="shared" si="13"/>
        <v>43063</v>
      </c>
      <c r="H9" s="35">
        <f>C9-7.3*7</f>
        <v>43067.9</v>
      </c>
      <c r="I9" s="35">
        <f t="shared" si="4"/>
        <v>43070</v>
      </c>
      <c r="J9" s="35">
        <f t="shared" si="5"/>
        <v>43091</v>
      </c>
      <c r="K9" s="35">
        <f t="shared" si="6"/>
        <v>43094.5</v>
      </c>
      <c r="L9" s="35">
        <f t="shared" si="7"/>
        <v>43105</v>
      </c>
      <c r="M9" s="35">
        <f>C9-7</f>
        <v>43112</v>
      </c>
      <c r="N9" s="35">
        <f>C9-2</f>
        <v>43117</v>
      </c>
      <c r="O9" s="35">
        <f t="shared" si="12"/>
        <v>43116</v>
      </c>
      <c r="P9" s="35">
        <f>C9-2</f>
        <v>43117</v>
      </c>
      <c r="Q9" s="35">
        <f>C9</f>
        <v>43119</v>
      </c>
    </row>
    <row r="10" spans="1:18" x14ac:dyDescent="0.3">
      <c r="A10" s="15">
        <v>7</v>
      </c>
      <c r="B10" s="47">
        <v>43129</v>
      </c>
      <c r="C10" s="16">
        <f t="shared" si="0"/>
        <v>43126</v>
      </c>
      <c r="D10" s="14">
        <f>C10-13*7</f>
        <v>43035</v>
      </c>
      <c r="E10" s="14">
        <f>C10-11.5*(7)</f>
        <v>43045.5</v>
      </c>
      <c r="F10" s="16">
        <f>C10-11*7</f>
        <v>43049</v>
      </c>
      <c r="G10" s="16">
        <f>C10-56</f>
        <v>43070</v>
      </c>
      <c r="H10" s="16">
        <f t="shared" si="14"/>
        <v>43074.9</v>
      </c>
      <c r="I10" s="16">
        <f t="shared" si="4"/>
        <v>43077</v>
      </c>
      <c r="J10" s="16">
        <f t="shared" si="5"/>
        <v>43098</v>
      </c>
      <c r="K10" s="16">
        <f t="shared" si="6"/>
        <v>43101.5</v>
      </c>
      <c r="L10" s="16">
        <f t="shared" si="7"/>
        <v>43112</v>
      </c>
      <c r="M10" s="16">
        <f>C10-7</f>
        <v>43119</v>
      </c>
      <c r="N10" s="16">
        <f t="shared" si="9"/>
        <v>43124</v>
      </c>
      <c r="O10" s="16">
        <f t="shared" si="12"/>
        <v>43123</v>
      </c>
      <c r="P10" s="16">
        <f t="shared" si="11"/>
        <v>43124</v>
      </c>
      <c r="Q10" s="16">
        <f t="shared" si="10"/>
        <v>43126</v>
      </c>
    </row>
    <row r="11" spans="1:18" x14ac:dyDescent="0.3">
      <c r="A11" s="15">
        <v>8</v>
      </c>
      <c r="B11" s="47">
        <v>43136</v>
      </c>
      <c r="C11" s="16">
        <f t="shared" si="0"/>
        <v>43133</v>
      </c>
      <c r="D11" s="14">
        <f t="shared" si="1"/>
        <v>43042</v>
      </c>
      <c r="E11" s="14">
        <f t="shared" si="2"/>
        <v>43052.5</v>
      </c>
      <c r="F11" s="16">
        <f t="shared" si="3"/>
        <v>43056</v>
      </c>
      <c r="G11" s="16">
        <f t="shared" si="13"/>
        <v>43077</v>
      </c>
      <c r="H11" s="16">
        <f t="shared" si="14"/>
        <v>43081.9</v>
      </c>
      <c r="I11" s="16">
        <f t="shared" si="4"/>
        <v>43084</v>
      </c>
      <c r="J11" s="16">
        <f t="shared" si="5"/>
        <v>43105</v>
      </c>
      <c r="K11" s="16">
        <f t="shared" si="6"/>
        <v>43108.5</v>
      </c>
      <c r="L11" s="16">
        <f t="shared" si="7"/>
        <v>43119</v>
      </c>
      <c r="M11" s="16">
        <f>C11-7</f>
        <v>43126</v>
      </c>
      <c r="N11" s="16">
        <f t="shared" si="9"/>
        <v>43131</v>
      </c>
      <c r="O11" s="16">
        <f t="shared" si="12"/>
        <v>43130</v>
      </c>
      <c r="P11" s="16">
        <f t="shared" si="11"/>
        <v>43131</v>
      </c>
      <c r="Q11" s="16">
        <f t="shared" si="10"/>
        <v>43133</v>
      </c>
    </row>
    <row r="12" spans="1:18" x14ac:dyDescent="0.3">
      <c r="A12" s="15">
        <v>9</v>
      </c>
      <c r="B12" s="47">
        <v>43143</v>
      </c>
      <c r="C12" s="16">
        <f t="shared" si="0"/>
        <v>43140</v>
      </c>
      <c r="D12" s="14">
        <f t="shared" si="1"/>
        <v>43049</v>
      </c>
      <c r="E12" s="14">
        <f t="shared" si="2"/>
        <v>43059.5</v>
      </c>
      <c r="F12" s="16">
        <f t="shared" si="3"/>
        <v>43063</v>
      </c>
      <c r="G12" s="16">
        <f t="shared" si="13"/>
        <v>43084</v>
      </c>
      <c r="H12" s="16">
        <f t="shared" si="14"/>
        <v>43088.9</v>
      </c>
      <c r="I12" s="16">
        <f t="shared" si="4"/>
        <v>43091</v>
      </c>
      <c r="J12" s="16">
        <f t="shared" si="5"/>
        <v>43112</v>
      </c>
      <c r="K12" s="16">
        <f t="shared" si="6"/>
        <v>43115.5</v>
      </c>
      <c r="L12" s="16">
        <f t="shared" si="7"/>
        <v>43126</v>
      </c>
      <c r="M12" s="16">
        <f t="shared" ref="M12:M15" si="15">C12-7</f>
        <v>43133</v>
      </c>
      <c r="N12" s="16">
        <f t="shared" si="9"/>
        <v>43138</v>
      </c>
      <c r="O12" s="16">
        <f t="shared" si="12"/>
        <v>43137</v>
      </c>
      <c r="P12" s="16">
        <f t="shared" si="11"/>
        <v>43138</v>
      </c>
      <c r="Q12" s="16">
        <f t="shared" si="10"/>
        <v>43140</v>
      </c>
    </row>
    <row r="13" spans="1:18" x14ac:dyDescent="0.3">
      <c r="A13" s="15">
        <v>10</v>
      </c>
      <c r="B13" s="47">
        <v>43150</v>
      </c>
      <c r="C13" s="16">
        <f t="shared" si="0"/>
        <v>43147</v>
      </c>
      <c r="D13" s="14">
        <f t="shared" si="1"/>
        <v>43056</v>
      </c>
      <c r="E13" s="14">
        <f t="shared" si="2"/>
        <v>43066.5</v>
      </c>
      <c r="F13" s="16">
        <f t="shared" si="3"/>
        <v>43070</v>
      </c>
      <c r="G13" s="16">
        <f t="shared" si="13"/>
        <v>43091</v>
      </c>
      <c r="H13" s="16">
        <f t="shared" si="14"/>
        <v>43095.9</v>
      </c>
      <c r="I13" s="16">
        <f t="shared" si="4"/>
        <v>43098</v>
      </c>
      <c r="J13" s="16">
        <f t="shared" si="5"/>
        <v>43119</v>
      </c>
      <c r="K13" s="16">
        <f t="shared" si="6"/>
        <v>43122.5</v>
      </c>
      <c r="L13" s="16">
        <f t="shared" si="7"/>
        <v>43133</v>
      </c>
      <c r="M13" s="16">
        <f t="shared" si="15"/>
        <v>43140</v>
      </c>
      <c r="N13" s="16">
        <f t="shared" si="9"/>
        <v>43145</v>
      </c>
      <c r="O13" s="16">
        <f t="shared" si="12"/>
        <v>43144</v>
      </c>
      <c r="P13" s="16">
        <f t="shared" si="11"/>
        <v>43145</v>
      </c>
      <c r="Q13" s="16">
        <f t="shared" si="10"/>
        <v>43147</v>
      </c>
    </row>
    <row r="14" spans="1:18" x14ac:dyDescent="0.3">
      <c r="A14" s="15">
        <v>11</v>
      </c>
      <c r="B14" s="47">
        <v>43157</v>
      </c>
      <c r="C14" s="16">
        <f t="shared" si="0"/>
        <v>43154</v>
      </c>
      <c r="D14" s="14">
        <f t="shared" si="1"/>
        <v>43063</v>
      </c>
      <c r="E14" s="14">
        <f t="shared" si="2"/>
        <v>43073.5</v>
      </c>
      <c r="F14" s="16">
        <f t="shared" si="3"/>
        <v>43077</v>
      </c>
      <c r="G14" s="16">
        <f t="shared" si="13"/>
        <v>43098</v>
      </c>
      <c r="H14" s="16">
        <f t="shared" si="14"/>
        <v>43102.9</v>
      </c>
      <c r="I14" s="16">
        <f t="shared" si="4"/>
        <v>43105</v>
      </c>
      <c r="J14" s="16">
        <f t="shared" si="5"/>
        <v>43126</v>
      </c>
      <c r="K14" s="16">
        <f t="shared" si="6"/>
        <v>43129.5</v>
      </c>
      <c r="L14" s="16">
        <f t="shared" si="7"/>
        <v>43140</v>
      </c>
      <c r="M14" s="16">
        <f t="shared" si="15"/>
        <v>43147</v>
      </c>
      <c r="N14" s="16">
        <f t="shared" si="9"/>
        <v>43152</v>
      </c>
      <c r="O14" s="16">
        <f t="shared" si="12"/>
        <v>43151</v>
      </c>
      <c r="P14" s="16">
        <f t="shared" si="11"/>
        <v>43152</v>
      </c>
      <c r="Q14" s="16">
        <f t="shared" si="10"/>
        <v>43154</v>
      </c>
    </row>
    <row r="15" spans="1:18" x14ac:dyDescent="0.3">
      <c r="A15" s="15">
        <v>12</v>
      </c>
      <c r="B15" s="47">
        <v>43164</v>
      </c>
      <c r="C15" s="16">
        <f t="shared" si="0"/>
        <v>43161</v>
      </c>
      <c r="D15" s="14">
        <f t="shared" si="1"/>
        <v>43070</v>
      </c>
      <c r="E15" s="14">
        <f t="shared" si="2"/>
        <v>43080.5</v>
      </c>
      <c r="F15" s="16">
        <f t="shared" si="3"/>
        <v>43084</v>
      </c>
      <c r="G15" s="16">
        <f t="shared" si="13"/>
        <v>43105</v>
      </c>
      <c r="H15" s="16">
        <f t="shared" si="14"/>
        <v>43109.9</v>
      </c>
      <c r="I15" s="16">
        <f t="shared" si="4"/>
        <v>43112</v>
      </c>
      <c r="J15" s="16">
        <f t="shared" si="5"/>
        <v>43133</v>
      </c>
      <c r="K15" s="16">
        <f t="shared" si="6"/>
        <v>43136.5</v>
      </c>
      <c r="L15" s="16">
        <f t="shared" si="7"/>
        <v>43147</v>
      </c>
      <c r="M15" s="16">
        <f t="shared" si="15"/>
        <v>43154</v>
      </c>
      <c r="N15" s="16">
        <f t="shared" si="9"/>
        <v>43159</v>
      </c>
      <c r="O15" s="16">
        <f t="shared" si="12"/>
        <v>43158</v>
      </c>
      <c r="P15" s="16">
        <f t="shared" si="11"/>
        <v>43159</v>
      </c>
      <c r="Q15" s="16">
        <f t="shared" si="10"/>
        <v>43161</v>
      </c>
    </row>
    <row r="16" spans="1:18" x14ac:dyDescent="0.3">
      <c r="A16" s="15"/>
      <c r="B16" s="4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8" x14ac:dyDescent="0.3">
      <c r="A17" s="15"/>
      <c r="B17" s="4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8" x14ac:dyDescent="0.3">
      <c r="E18" s="4" t="s">
        <v>0</v>
      </c>
      <c r="F18" s="4"/>
      <c r="G18" s="4"/>
      <c r="H18" s="4" t="s">
        <v>1</v>
      </c>
      <c r="I18" s="4"/>
      <c r="J18" s="4"/>
      <c r="K18" s="4" t="s">
        <v>2</v>
      </c>
      <c r="L18" s="4" t="s">
        <v>3</v>
      </c>
      <c r="M18" s="4" t="s">
        <v>4</v>
      </c>
      <c r="N18" s="4" t="s">
        <v>5</v>
      </c>
      <c r="O18" s="4" t="s">
        <v>5</v>
      </c>
      <c r="P18" s="4" t="s">
        <v>6</v>
      </c>
      <c r="Q18" s="4" t="s">
        <v>7</v>
      </c>
      <c r="R18" s="4" t="s">
        <v>8</v>
      </c>
    </row>
    <row r="19" spans="1:18" x14ac:dyDescent="0.3">
      <c r="M19" s="4" t="s">
        <v>83</v>
      </c>
    </row>
    <row r="22" spans="1:18" x14ac:dyDescent="0.3">
      <c r="C22" s="17"/>
      <c r="D22" s="18"/>
      <c r="E22" s="18"/>
      <c r="F22" s="19"/>
      <c r="G22" s="18"/>
      <c r="H22" s="19"/>
      <c r="I22" s="18"/>
      <c r="J22" s="19"/>
      <c r="K22" s="20"/>
      <c r="L22" s="18"/>
      <c r="M22" s="20"/>
      <c r="N22" s="21"/>
      <c r="O22" s="20"/>
    </row>
    <row r="23" spans="1:18" x14ac:dyDescent="0.3">
      <c r="C23" s="17" t="s">
        <v>41</v>
      </c>
      <c r="D23" s="18" t="s">
        <v>42</v>
      </c>
      <c r="E23" s="18" t="s">
        <v>43</v>
      </c>
      <c r="F23" s="18" t="s">
        <v>44</v>
      </c>
      <c r="G23" s="18" t="s">
        <v>45</v>
      </c>
      <c r="H23" s="18" t="s">
        <v>46</v>
      </c>
      <c r="I23" s="18" t="s">
        <v>47</v>
      </c>
      <c r="J23" s="18" t="s">
        <v>48</v>
      </c>
      <c r="K23" s="18" t="s">
        <v>49</v>
      </c>
      <c r="L23" s="18" t="s">
        <v>50</v>
      </c>
      <c r="M23" s="18" t="s">
        <v>51</v>
      </c>
      <c r="N23" s="21"/>
      <c r="O23" s="18" t="s">
        <v>52</v>
      </c>
    </row>
    <row r="24" spans="1:18" ht="18" x14ac:dyDescent="0.35">
      <c r="C24" s="22"/>
      <c r="D24" s="23" t="s">
        <v>0</v>
      </c>
      <c r="E24" s="23" t="s">
        <v>53</v>
      </c>
      <c r="F24" s="24" t="s">
        <v>54</v>
      </c>
      <c r="G24" s="23" t="s">
        <v>55</v>
      </c>
      <c r="H24" s="24" t="s">
        <v>56</v>
      </c>
      <c r="I24" s="23" t="s">
        <v>57</v>
      </c>
      <c r="J24" s="24" t="s">
        <v>58</v>
      </c>
      <c r="K24" s="23" t="s">
        <v>59</v>
      </c>
      <c r="L24" s="23" t="s">
        <v>60</v>
      </c>
      <c r="M24" s="23" t="s">
        <v>7</v>
      </c>
      <c r="N24" s="25" t="s">
        <v>61</v>
      </c>
      <c r="O24" s="23" t="s">
        <v>62</v>
      </c>
    </row>
    <row r="25" spans="1:18" x14ac:dyDescent="0.3">
      <c r="C25" s="26"/>
      <c r="D25" s="26" t="s">
        <v>63</v>
      </c>
      <c r="E25" s="26" t="s">
        <v>63</v>
      </c>
      <c r="F25" s="27" t="s">
        <v>64</v>
      </c>
      <c r="G25" s="26" t="s">
        <v>63</v>
      </c>
      <c r="H25" s="27" t="s">
        <v>64</v>
      </c>
      <c r="I25" s="26" t="s">
        <v>63</v>
      </c>
      <c r="J25" s="27" t="s">
        <v>64</v>
      </c>
      <c r="K25" s="26" t="s">
        <v>65</v>
      </c>
      <c r="L25" s="26" t="s">
        <v>63</v>
      </c>
      <c r="M25" s="26" t="s">
        <v>65</v>
      </c>
      <c r="N25" s="28"/>
      <c r="O25" s="26" t="s">
        <v>65</v>
      </c>
    </row>
    <row r="26" spans="1:18" x14ac:dyDescent="0.3">
      <c r="C26" s="29"/>
      <c r="D26" s="30" t="s">
        <v>66</v>
      </c>
      <c r="E26" s="30" t="s">
        <v>67</v>
      </c>
      <c r="F26" s="31" t="s">
        <v>67</v>
      </c>
      <c r="G26" s="30" t="s">
        <v>68</v>
      </c>
      <c r="H26" s="31" t="s">
        <v>68</v>
      </c>
      <c r="I26" s="30" t="s">
        <v>69</v>
      </c>
      <c r="J26" s="31" t="s">
        <v>69</v>
      </c>
      <c r="K26" s="32" t="s">
        <v>70</v>
      </c>
      <c r="L26" s="30" t="s">
        <v>71</v>
      </c>
      <c r="M26" s="30" t="s">
        <v>72</v>
      </c>
      <c r="N26" s="33" t="s">
        <v>73</v>
      </c>
      <c r="O26" s="30" t="s">
        <v>74</v>
      </c>
    </row>
    <row r="27" spans="1:18" s="36" customFormat="1" x14ac:dyDescent="0.3">
      <c r="A27" s="37"/>
      <c r="B27" s="38"/>
      <c r="C27" s="39" t="s">
        <v>84</v>
      </c>
      <c r="D27" s="40">
        <f t="shared" ref="D27:D30" si="16">N27-84</f>
        <v>42989</v>
      </c>
      <c r="E27" s="40">
        <f t="shared" ref="E27:E30" si="17">N27-56</f>
        <v>43017</v>
      </c>
      <c r="F27" s="41"/>
      <c r="G27" s="40">
        <f t="shared" ref="G27:G30" si="18">N27-28</f>
        <v>43045</v>
      </c>
      <c r="H27" s="41"/>
      <c r="I27" s="40">
        <f t="shared" ref="I27:I30" si="19">N27-14</f>
        <v>43059</v>
      </c>
      <c r="J27" s="41"/>
      <c r="K27" s="40">
        <f t="shared" ref="K27:K30" si="20">N27-7</f>
        <v>43066</v>
      </c>
      <c r="L27" s="40">
        <f t="shared" ref="L27:L30" si="21">N27-3</f>
        <v>43070</v>
      </c>
      <c r="M27" s="40">
        <v>42975</v>
      </c>
      <c r="N27" s="43">
        <f>B4</f>
        <v>43073</v>
      </c>
      <c r="O27" s="40">
        <f t="shared" ref="O27:O30" si="22">N27+6</f>
        <v>43079</v>
      </c>
    </row>
    <row r="28" spans="1:18" s="36" customFormat="1" x14ac:dyDescent="0.3">
      <c r="A28" s="37"/>
      <c r="B28" s="38"/>
      <c r="C28" s="39" t="s">
        <v>85</v>
      </c>
      <c r="D28" s="40">
        <f t="shared" si="16"/>
        <v>42996</v>
      </c>
      <c r="E28" s="40">
        <f t="shared" si="17"/>
        <v>43024</v>
      </c>
      <c r="F28" s="41"/>
      <c r="G28" s="40">
        <f t="shared" si="18"/>
        <v>43052</v>
      </c>
      <c r="H28" s="41"/>
      <c r="I28" s="40">
        <f t="shared" si="19"/>
        <v>43066</v>
      </c>
      <c r="J28" s="41"/>
      <c r="K28" s="40">
        <f t="shared" si="20"/>
        <v>43073</v>
      </c>
      <c r="L28" s="40">
        <f t="shared" si="21"/>
        <v>43077</v>
      </c>
      <c r="M28" s="40">
        <v>42975</v>
      </c>
      <c r="N28" s="43">
        <f t="shared" ref="N28:N38" si="23">B5</f>
        <v>43080</v>
      </c>
      <c r="O28" s="40">
        <f t="shared" si="22"/>
        <v>43086</v>
      </c>
    </row>
    <row r="29" spans="1:18" s="36" customFormat="1" x14ac:dyDescent="0.3">
      <c r="A29" s="37"/>
      <c r="B29" s="38"/>
      <c r="C29" s="39" t="s">
        <v>86</v>
      </c>
      <c r="D29" s="40">
        <f t="shared" si="16"/>
        <v>43003</v>
      </c>
      <c r="E29" s="40">
        <f t="shared" si="17"/>
        <v>43031</v>
      </c>
      <c r="F29" s="41"/>
      <c r="G29" s="40">
        <f t="shared" si="18"/>
        <v>43059</v>
      </c>
      <c r="H29" s="41"/>
      <c r="I29" s="40">
        <f t="shared" si="19"/>
        <v>43073</v>
      </c>
      <c r="J29" s="41"/>
      <c r="K29" s="40">
        <f t="shared" si="20"/>
        <v>43080</v>
      </c>
      <c r="L29" s="40">
        <f t="shared" si="21"/>
        <v>43084</v>
      </c>
      <c r="M29" s="40">
        <v>42975</v>
      </c>
      <c r="N29" s="43">
        <f t="shared" si="23"/>
        <v>43087</v>
      </c>
      <c r="O29" s="40">
        <f t="shared" si="22"/>
        <v>43093</v>
      </c>
    </row>
    <row r="30" spans="1:18" s="36" customFormat="1" x14ac:dyDescent="0.3">
      <c r="A30" s="37"/>
      <c r="B30" s="38"/>
      <c r="C30" s="39" t="s">
        <v>87</v>
      </c>
      <c r="D30" s="40">
        <f t="shared" si="16"/>
        <v>43024</v>
      </c>
      <c r="E30" s="40">
        <f t="shared" si="17"/>
        <v>43052</v>
      </c>
      <c r="F30" s="41"/>
      <c r="G30" s="40">
        <f t="shared" si="18"/>
        <v>43080</v>
      </c>
      <c r="H30" s="41"/>
      <c r="I30" s="40">
        <f t="shared" si="19"/>
        <v>43094</v>
      </c>
      <c r="J30" s="41"/>
      <c r="K30" s="40">
        <f t="shared" si="20"/>
        <v>43101</v>
      </c>
      <c r="L30" s="40">
        <f t="shared" si="21"/>
        <v>43105</v>
      </c>
      <c r="M30" s="40">
        <v>42975</v>
      </c>
      <c r="N30" s="43">
        <f t="shared" si="23"/>
        <v>43108</v>
      </c>
      <c r="O30" s="40">
        <f t="shared" si="22"/>
        <v>43114</v>
      </c>
    </row>
    <row r="31" spans="1:18" s="36" customFormat="1" x14ac:dyDescent="0.3">
      <c r="A31" s="37"/>
      <c r="B31" s="38"/>
      <c r="C31" s="39" t="s">
        <v>75</v>
      </c>
      <c r="D31" s="40">
        <f>N31-84</f>
        <v>43031</v>
      </c>
      <c r="E31" s="40">
        <f t="shared" ref="E31:E38" si="24">N31-56</f>
        <v>43059</v>
      </c>
      <c r="F31" s="41"/>
      <c r="G31" s="40">
        <f t="shared" ref="G31:G38" si="25">N31-28</f>
        <v>43087</v>
      </c>
      <c r="H31" s="41"/>
      <c r="I31" s="40">
        <f t="shared" ref="I31:I38" si="26">N31-14</f>
        <v>43101</v>
      </c>
      <c r="J31" s="41"/>
      <c r="K31" s="40">
        <f>N31-7</f>
        <v>43108</v>
      </c>
      <c r="L31" s="40">
        <f t="shared" ref="L31:L38" si="27">N31-3</f>
        <v>43112</v>
      </c>
      <c r="M31" s="40">
        <v>42975</v>
      </c>
      <c r="N31" s="43">
        <f t="shared" si="23"/>
        <v>43115</v>
      </c>
      <c r="O31" s="40">
        <f>N31+6</f>
        <v>43121</v>
      </c>
    </row>
    <row r="32" spans="1:18" s="36" customFormat="1" x14ac:dyDescent="0.3">
      <c r="A32" s="37"/>
      <c r="B32" s="38"/>
      <c r="C32" s="39" t="s">
        <v>76</v>
      </c>
      <c r="D32" s="40">
        <f t="shared" ref="D32:D38" si="28">N32-84</f>
        <v>43038</v>
      </c>
      <c r="E32" s="40">
        <f t="shared" si="24"/>
        <v>43066</v>
      </c>
      <c r="F32" s="41"/>
      <c r="G32" s="40">
        <f t="shared" si="25"/>
        <v>43094</v>
      </c>
      <c r="H32" s="41"/>
      <c r="I32" s="40">
        <f t="shared" si="26"/>
        <v>43108</v>
      </c>
      <c r="J32" s="41"/>
      <c r="K32" s="40">
        <f t="shared" ref="K32:K38" si="29">N32-7</f>
        <v>43115</v>
      </c>
      <c r="L32" s="40">
        <f t="shared" si="27"/>
        <v>43119</v>
      </c>
      <c r="M32" s="40">
        <v>42989</v>
      </c>
      <c r="N32" s="43">
        <f t="shared" si="23"/>
        <v>43122</v>
      </c>
      <c r="O32" s="40">
        <f t="shared" ref="O32:O38" si="30">N32+6</f>
        <v>43128</v>
      </c>
    </row>
    <row r="33" spans="1:15" s="36" customFormat="1" x14ac:dyDescent="0.3">
      <c r="A33" s="37"/>
      <c r="B33" s="38"/>
      <c r="C33" s="39" t="s">
        <v>77</v>
      </c>
      <c r="D33" s="40">
        <f t="shared" si="28"/>
        <v>43045</v>
      </c>
      <c r="E33" s="40">
        <f t="shared" si="24"/>
        <v>43073</v>
      </c>
      <c r="F33" s="41"/>
      <c r="G33" s="40">
        <f t="shared" si="25"/>
        <v>43101</v>
      </c>
      <c r="H33" s="41"/>
      <c r="I33" s="40">
        <f t="shared" si="26"/>
        <v>43115</v>
      </c>
      <c r="J33" s="41"/>
      <c r="K33" s="40">
        <f t="shared" si="29"/>
        <v>43122</v>
      </c>
      <c r="L33" s="40">
        <f t="shared" si="27"/>
        <v>43126</v>
      </c>
      <c r="M33" s="40">
        <v>43010</v>
      </c>
      <c r="N33" s="43">
        <f t="shared" si="23"/>
        <v>43129</v>
      </c>
      <c r="O33" s="40">
        <f t="shared" si="30"/>
        <v>43135</v>
      </c>
    </row>
    <row r="34" spans="1:15" s="36" customFormat="1" x14ac:dyDescent="0.3">
      <c r="A34" s="37"/>
      <c r="B34" s="38"/>
      <c r="C34" s="39" t="s">
        <v>78</v>
      </c>
      <c r="D34" s="40">
        <f t="shared" si="28"/>
        <v>43052</v>
      </c>
      <c r="E34" s="40">
        <f t="shared" si="24"/>
        <v>43080</v>
      </c>
      <c r="F34" s="41"/>
      <c r="G34" s="40">
        <f t="shared" si="25"/>
        <v>43108</v>
      </c>
      <c r="H34" s="41"/>
      <c r="I34" s="40">
        <f t="shared" si="26"/>
        <v>43122</v>
      </c>
      <c r="J34" s="41"/>
      <c r="K34" s="40">
        <f t="shared" si="29"/>
        <v>43129</v>
      </c>
      <c r="L34" s="40">
        <f t="shared" si="27"/>
        <v>43133</v>
      </c>
      <c r="M34" s="40">
        <v>43024</v>
      </c>
      <c r="N34" s="43">
        <f t="shared" si="23"/>
        <v>43136</v>
      </c>
      <c r="O34" s="40">
        <f t="shared" si="30"/>
        <v>43142</v>
      </c>
    </row>
    <row r="35" spans="1:15" s="36" customFormat="1" x14ac:dyDescent="0.3">
      <c r="A35" s="37"/>
      <c r="B35" s="38"/>
      <c r="C35" s="39" t="s">
        <v>79</v>
      </c>
      <c r="D35" s="40">
        <f t="shared" si="28"/>
        <v>43059</v>
      </c>
      <c r="E35" s="40">
        <f t="shared" si="24"/>
        <v>43087</v>
      </c>
      <c r="F35" s="41"/>
      <c r="G35" s="40">
        <f t="shared" si="25"/>
        <v>43115</v>
      </c>
      <c r="H35" s="41"/>
      <c r="I35" s="40">
        <f t="shared" si="26"/>
        <v>43129</v>
      </c>
      <c r="J35" s="41"/>
      <c r="K35" s="40">
        <f t="shared" si="29"/>
        <v>43136</v>
      </c>
      <c r="L35" s="40">
        <f t="shared" si="27"/>
        <v>43140</v>
      </c>
      <c r="M35" s="40">
        <v>43038</v>
      </c>
      <c r="N35" s="43">
        <f t="shared" si="23"/>
        <v>43143</v>
      </c>
      <c r="O35" s="40">
        <f t="shared" si="30"/>
        <v>43149</v>
      </c>
    </row>
    <row r="36" spans="1:15" s="36" customFormat="1" x14ac:dyDescent="0.3">
      <c r="A36" s="37"/>
      <c r="B36" s="38"/>
      <c r="C36" s="39" t="s">
        <v>80</v>
      </c>
      <c r="D36" s="40">
        <f t="shared" si="28"/>
        <v>43066</v>
      </c>
      <c r="E36" s="40">
        <f t="shared" si="24"/>
        <v>43094</v>
      </c>
      <c r="F36" s="41"/>
      <c r="G36" s="40">
        <f t="shared" si="25"/>
        <v>43122</v>
      </c>
      <c r="H36" s="41"/>
      <c r="I36" s="40">
        <f t="shared" si="26"/>
        <v>43136</v>
      </c>
      <c r="J36" s="41"/>
      <c r="K36" s="40">
        <f t="shared" si="29"/>
        <v>43143</v>
      </c>
      <c r="L36" s="40">
        <f t="shared" si="27"/>
        <v>43147</v>
      </c>
      <c r="M36" s="40">
        <v>43045</v>
      </c>
      <c r="N36" s="43">
        <f t="shared" si="23"/>
        <v>43150</v>
      </c>
      <c r="O36" s="40">
        <f t="shared" si="30"/>
        <v>43156</v>
      </c>
    </row>
    <row r="37" spans="1:15" s="36" customFormat="1" x14ac:dyDescent="0.3">
      <c r="A37" s="37"/>
      <c r="B37" s="38"/>
      <c r="C37" s="39" t="s">
        <v>81</v>
      </c>
      <c r="D37" s="40">
        <f t="shared" si="28"/>
        <v>43073</v>
      </c>
      <c r="E37" s="40">
        <f t="shared" si="24"/>
        <v>43101</v>
      </c>
      <c r="F37" s="41"/>
      <c r="G37" s="40">
        <f t="shared" si="25"/>
        <v>43129</v>
      </c>
      <c r="H37" s="41"/>
      <c r="I37" s="40">
        <f t="shared" si="26"/>
        <v>43143</v>
      </c>
      <c r="J37" s="41"/>
      <c r="K37" s="40">
        <f t="shared" si="29"/>
        <v>43150</v>
      </c>
      <c r="L37" s="40">
        <f t="shared" si="27"/>
        <v>43154</v>
      </c>
      <c r="M37" s="40">
        <v>43073</v>
      </c>
      <c r="N37" s="43">
        <f t="shared" si="23"/>
        <v>43157</v>
      </c>
      <c r="O37" s="40">
        <f t="shared" si="30"/>
        <v>43163</v>
      </c>
    </row>
    <row r="38" spans="1:15" s="36" customFormat="1" x14ac:dyDescent="0.3">
      <c r="A38" s="37"/>
      <c r="B38" s="38"/>
      <c r="C38" s="39" t="s">
        <v>82</v>
      </c>
      <c r="D38" s="40">
        <f t="shared" si="28"/>
        <v>43080</v>
      </c>
      <c r="E38" s="40">
        <f t="shared" si="24"/>
        <v>43108</v>
      </c>
      <c r="F38" s="42"/>
      <c r="G38" s="40">
        <f t="shared" si="25"/>
        <v>43136</v>
      </c>
      <c r="H38" s="42"/>
      <c r="I38" s="40">
        <f t="shared" si="26"/>
        <v>43150</v>
      </c>
      <c r="J38" s="42"/>
      <c r="K38" s="40">
        <f t="shared" si="29"/>
        <v>43157</v>
      </c>
      <c r="L38" s="40">
        <f t="shared" si="27"/>
        <v>43161</v>
      </c>
      <c r="M38" s="40">
        <v>43080</v>
      </c>
      <c r="N38" s="43">
        <f t="shared" si="23"/>
        <v>43164</v>
      </c>
      <c r="O38" s="40">
        <f t="shared" si="30"/>
        <v>43170</v>
      </c>
    </row>
  </sheetData>
  <pageMargins left="0.2" right="0.2" top="0.75" bottom="0.75" header="0.3" footer="0.3"/>
  <pageSetup paperSize="5" scale="70" orientation="landscape" r:id="rId1"/>
  <headerFooter>
    <oddHeader>&amp;C&amp;"-,Bold"&amp;14Office 365 Email Migration Project
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2552aa8-79b2-45f7-85fb-19f6858a125c">RNS4XPF472DA-233-806</_dlc_DocId>
    <_dlc_DocIdUrl xmlns="12552aa8-79b2-45f7-85fb-19f6858a125c">
      <Url>https://intranet.uwmedicine.org/BU/ITSPMO/ProjectPortfolio/_layouts/DocIdRedir.aspx?ID=RNS4XPF472DA-233-806</Url>
      <Description>RNS4XPF472DA-233-806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2EF331432ED43BDBAD17A61527357" ma:contentTypeVersion="1" ma:contentTypeDescription="Create a new document." ma:contentTypeScope="" ma:versionID="653ca0cf514aa546ac3ec63960b358f8">
  <xsd:schema xmlns:xsd="http://www.w3.org/2001/XMLSchema" xmlns:xs="http://www.w3.org/2001/XMLSchema" xmlns:p="http://schemas.microsoft.com/office/2006/metadata/properties" xmlns:ns2="12552aa8-79b2-45f7-85fb-19f6858a125c" xmlns:ns3="http://schemas.microsoft.com/sharepoint/v4" targetNamespace="http://schemas.microsoft.com/office/2006/metadata/properties" ma:root="true" ma:fieldsID="4a21d082cc4c0848588f2982b7b152ab" ns2:_="" ns3:_="">
    <xsd:import namespace="12552aa8-79b2-45f7-85fb-19f6858a12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52aa8-79b2-45f7-85fb-19f6858a12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C18376-5E36-468C-AFE7-826AC271ECB8}">
  <ds:schemaRefs>
    <ds:schemaRef ds:uri="http://purl.org/dc/terms/"/>
    <ds:schemaRef ds:uri="http://purl.org/dc/dcmitype/"/>
    <ds:schemaRef ds:uri="http://www.w3.org/XML/1998/namespace"/>
    <ds:schemaRef ds:uri="http://schemas.microsoft.com/sharepoint/v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2552aa8-79b2-45f7-85fb-19f6858a125c"/>
  </ds:schemaRefs>
</ds:datastoreItem>
</file>

<file path=customXml/itemProps2.xml><?xml version="1.0" encoding="utf-8"?>
<ds:datastoreItem xmlns:ds="http://schemas.openxmlformats.org/officeDocument/2006/customXml" ds:itemID="{B4FD44CB-D3D4-4304-8F30-A437CEF04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552aa8-79b2-45f7-85fb-19f6858a12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A37C26-F47C-4194-B390-4EAA4A0C891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613A0A-9982-4DAD-A7A4-ED7A67390C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Date Tracker</vt:lpstr>
    </vt:vector>
  </TitlesOfParts>
  <Company>UW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Ulici, Naomi</dc:creator>
  <cp:lastModifiedBy>Colleen Butler</cp:lastModifiedBy>
  <cp:lastPrinted>2017-08-28T19:44:15Z</cp:lastPrinted>
  <dcterms:created xsi:type="dcterms:W3CDTF">2017-08-26T01:40:55Z</dcterms:created>
  <dcterms:modified xsi:type="dcterms:W3CDTF">2017-09-26T22:42:39Z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0x0101003EC2EF331432ED43BDBAD17A61527357</vt:lpwstr>
  </property>
  <property fmtid="{D5CDD505-2E9C-101B-9397-08002B2CF9AE}" pid="3" name="_dlc_DocIdItemGuid">
    <vt:lpwstr>8c731693-1855-4fe3-8f21-be84e487a563</vt:lpwstr>
  </property>
</Properties>
</file>